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COME" sheetId="1" r:id="rId1"/>
    <sheet name="BSHEET" sheetId="2" r:id="rId2"/>
    <sheet name="EQUITY CHANGE" sheetId="3" r:id="rId3"/>
    <sheet name="CFLOW" sheetId="4" r:id="rId4"/>
  </sheets>
  <definedNames>
    <definedName name="BSHEET">'BSHEET'!$B$1</definedName>
    <definedName name="_xlnm.Print_Area" localSheetId="1">'BSHEET'!$A$1:$H$55</definedName>
    <definedName name="_xlnm.Print_Area" localSheetId="3">'CFLOW'!$A$1:$G$54</definedName>
    <definedName name="_xlnm.Print_Area" localSheetId="2">'EQUITY CHANGE'!$A$1:$R$54</definedName>
    <definedName name="_xlnm.Print_Area" localSheetId="0">'INCOME'!$A$1:$H$51</definedName>
  </definedNames>
  <calcPr fullCalcOnLoad="1"/>
</workbook>
</file>

<file path=xl/sharedStrings.xml><?xml version="1.0" encoding="utf-8"?>
<sst xmlns="http://schemas.openxmlformats.org/spreadsheetml/2006/main" count="154" uniqueCount="120">
  <si>
    <t>Revenue</t>
  </si>
  <si>
    <t>Current</t>
  </si>
  <si>
    <t>Comparative</t>
  </si>
  <si>
    <t>RM '000</t>
  </si>
  <si>
    <t>CONDENSED CONSOLIDATED INCOME STATEMENTS</t>
  </si>
  <si>
    <t>Expenditure</t>
  </si>
  <si>
    <t>Other Operating Income</t>
  </si>
  <si>
    <t>Profit from Operations</t>
  </si>
  <si>
    <t>Interest Expense</t>
  </si>
  <si>
    <t>Share of Profit/(Loss)</t>
  </si>
  <si>
    <t>of Associate Companies</t>
  </si>
  <si>
    <t>Profit before taxation</t>
  </si>
  <si>
    <t>Taxation</t>
  </si>
  <si>
    <t>Basic Earnings</t>
  </si>
  <si>
    <t>Per Share (Sen)</t>
  </si>
  <si>
    <t>Fully Diluted Earnings</t>
  </si>
  <si>
    <t>(The Condensed Consolidated Income Statements should be read in conjunction with the Annual</t>
  </si>
  <si>
    <t>As at</t>
  </si>
  <si>
    <t>Intangible Assets</t>
  </si>
  <si>
    <t>Investments in Associate Companies</t>
  </si>
  <si>
    <t>Other Investments</t>
  </si>
  <si>
    <t>Long Term Receivables</t>
  </si>
  <si>
    <t>CURRENT ASSETS</t>
  </si>
  <si>
    <t xml:space="preserve">   Inventories</t>
  </si>
  <si>
    <t xml:space="preserve">   Trade and Other Receivables</t>
  </si>
  <si>
    <t xml:space="preserve">   Cash &amp; Cash Equivalents</t>
  </si>
  <si>
    <t>CURRENT LIABILITIES</t>
  </si>
  <si>
    <t xml:space="preserve">   Trade and Other Creditors</t>
  </si>
  <si>
    <t xml:space="preserve">   Taxation</t>
  </si>
  <si>
    <t>NET CURRENT ASSETS</t>
  </si>
  <si>
    <t>REPRESENTED BY :</t>
  </si>
  <si>
    <t>Share Capital</t>
  </si>
  <si>
    <t>Reserves</t>
  </si>
  <si>
    <t>Shareholders' Fund</t>
  </si>
  <si>
    <t xml:space="preserve">   Deferred Taxation</t>
  </si>
  <si>
    <t>Total</t>
  </si>
  <si>
    <t>Capital</t>
  </si>
  <si>
    <t>Reserve</t>
  </si>
  <si>
    <t xml:space="preserve">Share </t>
  </si>
  <si>
    <t xml:space="preserve">Retained </t>
  </si>
  <si>
    <t xml:space="preserve"> Profits</t>
  </si>
  <si>
    <t>Distributable</t>
  </si>
  <si>
    <t>Quarter Ended</t>
  </si>
  <si>
    <t>Property, Plant and  Equipment</t>
  </si>
  <si>
    <t>NON-CURRENT ASSET</t>
  </si>
  <si>
    <t>CONDENSED CONSOLIDATED CASHFLOW STATEMENT</t>
  </si>
  <si>
    <t>RM'000</t>
  </si>
  <si>
    <t>CASH FLOWS FROM OPERATING ACTIVITIES</t>
  </si>
  <si>
    <t>Non-Cash Items</t>
  </si>
  <si>
    <t>Non-Operating Items</t>
  </si>
  <si>
    <t>Operating profit before working capital changes</t>
  </si>
  <si>
    <t>Net change in Current Asset</t>
  </si>
  <si>
    <t>Net change in Current Liabilities</t>
  </si>
  <si>
    <t>CASH FLOWS FROM INVESTING ACTIVITIES</t>
  </si>
  <si>
    <t>CASH FLOWS FROM FINANCING ACTIVITIES</t>
  </si>
  <si>
    <t>Transactions with Owners</t>
  </si>
  <si>
    <t>Net cash used in financing activities</t>
  </si>
  <si>
    <t>CASH AND CASH EQUIVALENTS AT BEGINNING OF YEAR</t>
  </si>
  <si>
    <t>Cash and bank balances</t>
  </si>
  <si>
    <t>Short term deposits</t>
  </si>
  <si>
    <t>Cash generated from operating activities</t>
  </si>
  <si>
    <t>(The Condensed Consolidated Cash Flow Statements should be read in conjunction with the</t>
  </si>
  <si>
    <t>Adjustment for:</t>
  </si>
  <si>
    <t>Net Cash Generated used in investing activities</t>
  </si>
  <si>
    <t>NET INCREASE IN CASH AND CASH EQUIVALENTS</t>
  </si>
  <si>
    <t>CASH AND CASH EQUIVALENTS AT END OF PERIOD</t>
  </si>
  <si>
    <t>Cumulative YTD</t>
  </si>
  <si>
    <t>Ended</t>
  </si>
  <si>
    <t>EFFECT OF EXCHANGE RATE CHANGES</t>
  </si>
  <si>
    <t>Profit After Tax</t>
  </si>
  <si>
    <t>Revaluation</t>
  </si>
  <si>
    <t>Translation</t>
  </si>
  <si>
    <t>Consolidation</t>
  </si>
  <si>
    <t>Merger</t>
  </si>
  <si>
    <t>Non - Distributable</t>
  </si>
  <si>
    <t>Premuim</t>
  </si>
  <si>
    <t>CONDENSED CONSOLIDATED BALANCE SHEET</t>
  </si>
  <si>
    <t>Net Profit For The Period</t>
  </si>
  <si>
    <t>Cash and cash equivalents comprise of:</t>
  </si>
  <si>
    <t>Tax Paid</t>
  </si>
  <si>
    <t>2004</t>
  </si>
  <si>
    <t>Deferred Tax Asset</t>
  </si>
  <si>
    <t>Balance at 1 January 2004</t>
  </si>
  <si>
    <t>Dividends Paid</t>
  </si>
  <si>
    <t xml:space="preserve">(The Condensed Consolidated Balance Sheet should be read in conjunction with </t>
  </si>
  <si>
    <t>31/12/2004</t>
  </si>
  <si>
    <t xml:space="preserve">Short Term Borrowings </t>
  </si>
  <si>
    <t>2005</t>
  </si>
  <si>
    <t>Financial Report for the year ended 31 December 2004)</t>
  </si>
  <si>
    <t>the Annual Financial Report for the year ended 31 December 2004)</t>
  </si>
  <si>
    <t>CONDENSED CONSOLIDATED STATEMENT OF CHANGES IN EQUITY</t>
  </si>
  <si>
    <t>Balance at 1 January 2005</t>
  </si>
  <si>
    <t>(The Condensed Consolidated Statement of Changes in Equity should be read in conjunction with the Annual Financial Report for the year ended 31 December 2004)</t>
  </si>
  <si>
    <t>Annual Financial Report for the year ended 31 December 2004)</t>
  </si>
  <si>
    <t>Exercise of ESOS</t>
  </si>
  <si>
    <t>Share Premuim from ESOS</t>
  </si>
  <si>
    <t>FOR THE SECOND QUARTER ENDED 30 JUNE 2005</t>
  </si>
  <si>
    <t xml:space="preserve">30 June </t>
  </si>
  <si>
    <t>6 Month</t>
  </si>
  <si>
    <t>Minority Interest</t>
  </si>
  <si>
    <t>Net Profit After Tax</t>
  </si>
  <si>
    <t>AS AT 30 JUNE  2005</t>
  </si>
  <si>
    <t>30/06/2005</t>
  </si>
  <si>
    <t xml:space="preserve">   Short Term Loan</t>
  </si>
  <si>
    <t xml:space="preserve">   Proposed Dividend </t>
  </si>
  <si>
    <t xml:space="preserve">   Long Term Loan</t>
  </si>
  <si>
    <t>Long Term Liabilities:</t>
  </si>
  <si>
    <t xml:space="preserve">For The 6 Month Period   </t>
  </si>
  <si>
    <t>Ended 30 June 2005</t>
  </si>
  <si>
    <t>As At 30 June 2005</t>
  </si>
  <si>
    <t>Ended 30 June 2004</t>
  </si>
  <si>
    <t>As At 30 June 2004</t>
  </si>
  <si>
    <t>FOR THE 6 MONTHS ENDED 30 JUNE  2005</t>
  </si>
  <si>
    <t>Final Dividend 2003</t>
  </si>
  <si>
    <t>Interim Dividend 2004</t>
  </si>
  <si>
    <t>Final Dividend 2004</t>
  </si>
  <si>
    <t>Interim Dividend 2005</t>
  </si>
  <si>
    <t>FOR THE 6 MONTHS ENDED 30 JUNE 2005</t>
  </si>
  <si>
    <t xml:space="preserve">6 Months </t>
  </si>
  <si>
    <t>Proceeds From Share Issue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</si>
</sst>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_);_(@_)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1" fontId="0" fillId="0" borderId="0" xfId="16" applyAlignment="1">
      <alignment horizontal="right"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1" fillId="0" borderId="0" xfId="16" applyFont="1" applyAlignment="1">
      <alignment/>
    </xf>
    <xf numFmtId="41" fontId="1" fillId="0" borderId="0" xfId="16" applyFont="1" applyBorder="1" applyAlignment="1">
      <alignment horizontal="right"/>
    </xf>
    <xf numFmtId="41" fontId="1" fillId="0" borderId="4" xfId="16" applyFont="1" applyBorder="1" applyAlignment="1">
      <alignment horizontal="right"/>
    </xf>
    <xf numFmtId="41" fontId="1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1" fontId="0" fillId="0" borderId="0" xfId="16" applyAlignment="1">
      <alignment/>
    </xf>
    <xf numFmtId="41" fontId="1" fillId="0" borderId="3" xfId="16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41" fontId="0" fillId="0" borderId="0" xfId="16" applyAlignment="1">
      <alignment horizontal="center"/>
    </xf>
    <xf numFmtId="41" fontId="1" fillId="0" borderId="5" xfId="16" applyFont="1" applyBorder="1" applyAlignment="1">
      <alignment horizontal="right"/>
    </xf>
    <xf numFmtId="41" fontId="5" fillId="0" borderId="0" xfId="16" applyFont="1" applyAlignment="1">
      <alignment horizontal="right"/>
    </xf>
    <xf numFmtId="41" fontId="1" fillId="0" borderId="6" xfId="16" applyFont="1" applyBorder="1" applyAlignment="1">
      <alignment horizontal="right"/>
    </xf>
    <xf numFmtId="41" fontId="1" fillId="0" borderId="7" xfId="16" applyFont="1" applyBorder="1" applyAlignment="1">
      <alignment horizontal="right"/>
    </xf>
    <xf numFmtId="41" fontId="1" fillId="0" borderId="8" xfId="16" applyFont="1" applyBorder="1" applyAlignment="1">
      <alignment horizontal="right"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right"/>
    </xf>
    <xf numFmtId="41" fontId="4" fillId="0" borderId="0" xfId="16" applyFont="1" applyAlignment="1">
      <alignment horizontal="right"/>
    </xf>
    <xf numFmtId="0" fontId="6" fillId="0" borderId="0" xfId="0" applyFont="1" applyAlignment="1">
      <alignment/>
    </xf>
    <xf numFmtId="41" fontId="4" fillId="0" borderId="1" xfId="16" applyFont="1" applyBorder="1" applyAlignment="1">
      <alignment horizontal="right"/>
    </xf>
    <xf numFmtId="41" fontId="4" fillId="0" borderId="0" xfId="16" applyFont="1" applyBorder="1" applyAlignment="1">
      <alignment horizontal="right"/>
    </xf>
    <xf numFmtId="15" fontId="4" fillId="0" borderId="0" xfId="0" applyNumberFormat="1" applyFont="1" applyAlignment="1">
      <alignment/>
    </xf>
    <xf numFmtId="41" fontId="4" fillId="0" borderId="2" xfId="16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167" fontId="1" fillId="0" borderId="0" xfId="16" applyNumberFormat="1" applyFont="1" applyAlignment="1">
      <alignment horizontal="right"/>
    </xf>
    <xf numFmtId="41" fontId="3" fillId="0" borderId="1" xfId="16" applyFont="1" applyBorder="1" applyAlignment="1">
      <alignment horizontal="center"/>
    </xf>
    <xf numFmtId="41" fontId="3" fillId="0" borderId="0" xfId="16" applyFont="1" applyAlignment="1">
      <alignment horizontal="center"/>
    </xf>
    <xf numFmtId="41" fontId="1" fillId="0" borderId="0" xfId="16" applyFont="1" applyAlignment="1">
      <alignment horizontal="center"/>
    </xf>
    <xf numFmtId="167" fontId="1" fillId="0" borderId="2" xfId="16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10" fillId="0" borderId="0" xfId="16" applyFont="1" applyAlignment="1" quotePrefix="1">
      <alignment horizontal="right"/>
    </xf>
    <xf numFmtId="41" fontId="10" fillId="0" borderId="0" xfId="16" applyFont="1" applyAlignment="1">
      <alignment horizontal="right"/>
    </xf>
    <xf numFmtId="16" fontId="10" fillId="0" borderId="0" xfId="16" applyNumberFormat="1" applyFont="1" applyAlignment="1" quotePrefix="1">
      <alignment horizontal="right"/>
    </xf>
    <xf numFmtId="4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1" fontId="3" fillId="0" borderId="1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3"/>
  <sheetViews>
    <sheetView tabSelected="1" workbookViewId="0" topLeftCell="A1">
      <selection activeCell="B51" sqref="B51"/>
    </sheetView>
  </sheetViews>
  <sheetFormatPr defaultColWidth="9.140625" defaultRowHeight="12.75"/>
  <cols>
    <col min="1" max="1" width="28.7109375" style="0" customWidth="1"/>
    <col min="2" max="2" width="14.8515625" style="1" customWidth="1"/>
    <col min="3" max="3" width="1.421875" style="1" customWidth="1"/>
    <col min="4" max="4" width="16.7109375" style="1" customWidth="1"/>
    <col min="5" max="5" width="1.421875" style="1" customWidth="1"/>
    <col min="6" max="6" width="18.7109375" style="1" customWidth="1"/>
    <col min="7" max="7" width="1.421875" style="1" customWidth="1"/>
    <col min="8" max="8" width="18.57421875" style="1" customWidth="1"/>
  </cols>
  <sheetData>
    <row r="3" spans="1:8" ht="18">
      <c r="A3" s="58"/>
      <c r="B3" s="58"/>
      <c r="C3" s="58"/>
      <c r="D3" s="58"/>
      <c r="E3" s="58"/>
      <c r="F3" s="58"/>
      <c r="G3" s="58"/>
      <c r="H3" s="58"/>
    </row>
    <row r="4" spans="1:8" ht="15.75">
      <c r="A4" s="6"/>
      <c r="B4" s="7"/>
      <c r="C4" s="7"/>
      <c r="D4" s="7"/>
      <c r="E4" s="7"/>
      <c r="F4" s="7"/>
      <c r="G4" s="7"/>
      <c r="H4" s="7"/>
    </row>
    <row r="5" spans="1:8" ht="18">
      <c r="A5" s="58" t="s">
        <v>4</v>
      </c>
      <c r="B5" s="58"/>
      <c r="C5" s="58"/>
      <c r="D5" s="58"/>
      <c r="E5" s="58"/>
      <c r="F5" s="58"/>
      <c r="G5" s="58"/>
      <c r="H5" s="58"/>
    </row>
    <row r="6" spans="1:8" ht="18">
      <c r="A6" s="58" t="s">
        <v>96</v>
      </c>
      <c r="B6" s="58"/>
      <c r="C6" s="58"/>
      <c r="D6" s="58"/>
      <c r="E6" s="58"/>
      <c r="F6" s="58"/>
      <c r="G6" s="58"/>
      <c r="H6" s="58"/>
    </row>
    <row r="7" spans="1:8" ht="18">
      <c r="A7" s="33"/>
      <c r="B7" s="33"/>
      <c r="C7" s="33"/>
      <c r="D7" s="33"/>
      <c r="E7" s="33"/>
      <c r="F7" s="33"/>
      <c r="G7" s="33"/>
      <c r="H7" s="33"/>
    </row>
    <row r="8" spans="1:8" ht="18">
      <c r="A8" s="33"/>
      <c r="B8" s="33"/>
      <c r="C8" s="33"/>
      <c r="D8" s="33"/>
      <c r="E8" s="33"/>
      <c r="F8" s="33"/>
      <c r="G8" s="33"/>
      <c r="H8" s="33"/>
    </row>
    <row r="9" spans="1:8" ht="18">
      <c r="A9" s="33"/>
      <c r="B9" s="33"/>
      <c r="C9" s="33"/>
      <c r="D9" s="33"/>
      <c r="E9" s="33"/>
      <c r="F9" s="33"/>
      <c r="G9" s="33"/>
      <c r="H9" s="33"/>
    </row>
    <row r="10" spans="1:8" ht="15">
      <c r="A10" s="2"/>
      <c r="B10" s="3"/>
      <c r="C10" s="3"/>
      <c r="D10" s="3"/>
      <c r="E10" s="3"/>
      <c r="F10" s="3"/>
      <c r="G10" s="3"/>
      <c r="H10" s="3"/>
    </row>
    <row r="11" spans="1:8" ht="15">
      <c r="A11" s="2"/>
      <c r="B11" s="3"/>
      <c r="C11" s="3"/>
      <c r="D11" s="3"/>
      <c r="E11" s="3"/>
      <c r="F11" s="3"/>
      <c r="G11" s="3"/>
      <c r="H11" s="3"/>
    </row>
    <row r="12" spans="1:8" ht="15.75">
      <c r="A12" s="2"/>
      <c r="B12" s="54" t="s">
        <v>87</v>
      </c>
      <c r="C12" s="55"/>
      <c r="D12" s="54" t="s">
        <v>80</v>
      </c>
      <c r="E12" s="55"/>
      <c r="F12" s="54" t="s">
        <v>87</v>
      </c>
      <c r="G12" s="55"/>
      <c r="H12" s="54" t="s">
        <v>80</v>
      </c>
    </row>
    <row r="13" spans="1:8" ht="15.75">
      <c r="A13" s="2"/>
      <c r="B13" s="55" t="s">
        <v>1</v>
      </c>
      <c r="C13" s="55"/>
      <c r="D13" s="55" t="s">
        <v>2</v>
      </c>
      <c r="E13" s="55"/>
      <c r="F13" s="55" t="s">
        <v>98</v>
      </c>
      <c r="G13" s="55"/>
      <c r="H13" s="55" t="str">
        <f>F13</f>
        <v>6 Month</v>
      </c>
    </row>
    <row r="14" spans="1:8" ht="15.75">
      <c r="A14" s="2"/>
      <c r="B14" s="55" t="s">
        <v>42</v>
      </c>
      <c r="C14" s="55"/>
      <c r="D14" s="55" t="s">
        <v>42</v>
      </c>
      <c r="E14" s="55"/>
      <c r="F14" s="55" t="s">
        <v>66</v>
      </c>
      <c r="G14" s="55"/>
      <c r="H14" s="55" t="s">
        <v>66</v>
      </c>
    </row>
    <row r="15" spans="1:8" ht="15.75">
      <c r="A15" s="2"/>
      <c r="B15" s="56" t="s">
        <v>97</v>
      </c>
      <c r="C15" s="54"/>
      <c r="D15" s="54" t="str">
        <f>B15</f>
        <v>30 June </v>
      </c>
      <c r="E15" s="54"/>
      <c r="F15" s="54" t="str">
        <f>B15</f>
        <v>30 June </v>
      </c>
      <c r="G15" s="54"/>
      <c r="H15" s="54" t="str">
        <f>B15</f>
        <v>30 June </v>
      </c>
    </row>
    <row r="16" spans="1:8" ht="15.75">
      <c r="A16" s="2"/>
      <c r="B16" s="55" t="s">
        <v>3</v>
      </c>
      <c r="C16" s="55"/>
      <c r="D16" s="55" t="s">
        <v>3</v>
      </c>
      <c r="E16" s="55"/>
      <c r="F16" s="55" t="s">
        <v>3</v>
      </c>
      <c r="G16" s="55"/>
      <c r="H16" s="55" t="s">
        <v>3</v>
      </c>
    </row>
    <row r="17" spans="1:8" ht="15">
      <c r="A17" s="2"/>
      <c r="B17" s="3"/>
      <c r="C17" s="3"/>
      <c r="D17" s="3"/>
      <c r="E17" s="3"/>
      <c r="F17" s="3"/>
      <c r="G17" s="3"/>
      <c r="H17" s="51"/>
    </row>
    <row r="18" spans="1:8" ht="15">
      <c r="A18" s="2" t="s">
        <v>0</v>
      </c>
      <c r="B18" s="3">
        <v>201551</v>
      </c>
      <c r="C18" s="3"/>
      <c r="D18" s="3">
        <v>212946</v>
      </c>
      <c r="E18" s="3"/>
      <c r="F18" s="3">
        <v>398280</v>
      </c>
      <c r="G18" s="3"/>
      <c r="H18" s="3">
        <v>405646</v>
      </c>
    </row>
    <row r="19" spans="1:8" ht="15">
      <c r="A19" s="2"/>
      <c r="B19" s="3"/>
      <c r="C19" s="3"/>
      <c r="D19" s="3"/>
      <c r="E19" s="3"/>
      <c r="F19" s="3"/>
      <c r="G19" s="3"/>
      <c r="H19" s="3"/>
    </row>
    <row r="20" spans="1:8" ht="15">
      <c r="A20" s="2" t="s">
        <v>5</v>
      </c>
      <c r="B20" s="3">
        <v>-171475</v>
      </c>
      <c r="C20" s="3"/>
      <c r="D20" s="3">
        <f>-164086-152</f>
        <v>-164238</v>
      </c>
      <c r="E20" s="3"/>
      <c r="F20" s="3">
        <v>-348483</v>
      </c>
      <c r="G20" s="3"/>
      <c r="H20" s="3">
        <f>-323027-309</f>
        <v>-323336</v>
      </c>
    </row>
    <row r="21" spans="1:8" ht="15">
      <c r="A21" s="2"/>
      <c r="B21" s="3"/>
      <c r="C21" s="3"/>
      <c r="D21" s="3"/>
      <c r="E21" s="3"/>
      <c r="F21" s="3"/>
      <c r="G21" s="3"/>
      <c r="H21" s="3"/>
    </row>
    <row r="22" spans="1:8" ht="15">
      <c r="A22" s="2" t="s">
        <v>6</v>
      </c>
      <c r="B22" s="3">
        <v>8727</v>
      </c>
      <c r="C22" s="3"/>
      <c r="D22" s="3">
        <v>5250</v>
      </c>
      <c r="E22" s="3"/>
      <c r="F22" s="3">
        <v>15525</v>
      </c>
      <c r="G22" s="3"/>
      <c r="H22" s="3">
        <v>10349</v>
      </c>
    </row>
    <row r="23" spans="1:8" ht="15">
      <c r="A23" s="2"/>
      <c r="B23" s="4"/>
      <c r="C23" s="3"/>
      <c r="D23" s="4"/>
      <c r="E23" s="3"/>
      <c r="F23" s="4"/>
      <c r="G23" s="3"/>
      <c r="H23" s="4"/>
    </row>
    <row r="24" spans="1:8" ht="15">
      <c r="A24" s="2" t="s">
        <v>7</v>
      </c>
      <c r="B24" s="3">
        <f>SUM(B18:B22)</f>
        <v>38803</v>
      </c>
      <c r="C24" s="3"/>
      <c r="D24" s="3">
        <f>SUM(D18:D22)</f>
        <v>53958</v>
      </c>
      <c r="E24" s="3"/>
      <c r="F24" s="3">
        <f>SUM(F18:F22)</f>
        <v>65322</v>
      </c>
      <c r="G24" s="3"/>
      <c r="H24" s="3">
        <f>SUM(H18:H22)</f>
        <v>92659</v>
      </c>
    </row>
    <row r="25" spans="1:8" ht="15">
      <c r="A25" s="2"/>
      <c r="B25" s="3"/>
      <c r="C25" s="3"/>
      <c r="D25" s="3"/>
      <c r="E25" s="3"/>
      <c r="F25" s="3"/>
      <c r="G25" s="3"/>
      <c r="H25" s="3"/>
    </row>
    <row r="26" spans="1:8" ht="15">
      <c r="A26" s="2" t="s">
        <v>8</v>
      </c>
      <c r="B26" s="3">
        <v>0</v>
      </c>
      <c r="C26" s="3"/>
      <c r="D26" s="3">
        <v>0</v>
      </c>
      <c r="E26" s="3"/>
      <c r="F26" s="3">
        <v>0</v>
      </c>
      <c r="G26" s="3"/>
      <c r="H26" s="3">
        <v>0</v>
      </c>
    </row>
    <row r="27" spans="1:8" ht="15">
      <c r="A27" s="2"/>
      <c r="B27" s="3"/>
      <c r="C27" s="3"/>
      <c r="D27" s="3"/>
      <c r="E27" s="3"/>
      <c r="F27" s="3"/>
      <c r="G27" s="3"/>
      <c r="H27" s="3"/>
    </row>
    <row r="28" spans="1:8" ht="15">
      <c r="A28" s="2" t="s">
        <v>9</v>
      </c>
      <c r="B28" s="3">
        <v>-6</v>
      </c>
      <c r="C28" s="3"/>
      <c r="D28" s="3">
        <v>-306</v>
      </c>
      <c r="E28" s="3"/>
      <c r="F28" s="3">
        <v>22</v>
      </c>
      <c r="G28" s="3"/>
      <c r="H28" s="3">
        <v>-301</v>
      </c>
    </row>
    <row r="29" spans="1:8" ht="15">
      <c r="A29" s="2" t="s">
        <v>10</v>
      </c>
      <c r="B29" s="3"/>
      <c r="C29" s="3"/>
      <c r="D29" s="3"/>
      <c r="E29" s="3"/>
      <c r="F29" s="3"/>
      <c r="G29" s="3"/>
      <c r="H29" s="3"/>
    </row>
    <row r="30" spans="1:8" ht="15">
      <c r="A30" s="2"/>
      <c r="B30" s="4"/>
      <c r="C30" s="3"/>
      <c r="D30" s="4"/>
      <c r="E30" s="3"/>
      <c r="F30" s="4"/>
      <c r="G30" s="3"/>
      <c r="H30" s="4"/>
    </row>
    <row r="31" spans="1:8" ht="15">
      <c r="A31" s="2" t="s">
        <v>11</v>
      </c>
      <c r="B31" s="3">
        <f>SUM(B24:B29)</f>
        <v>38797</v>
      </c>
      <c r="C31" s="3"/>
      <c r="D31" s="3">
        <f>SUM(D24:D29)</f>
        <v>53652</v>
      </c>
      <c r="E31" s="3"/>
      <c r="F31" s="3">
        <f>SUM(F24:F29)</f>
        <v>65344</v>
      </c>
      <c r="G31" s="3"/>
      <c r="H31" s="3">
        <f>SUM(H24:H29)</f>
        <v>92358</v>
      </c>
    </row>
    <row r="32" spans="1:8" ht="15">
      <c r="A32" s="2"/>
      <c r="B32" s="3"/>
      <c r="C32" s="3"/>
      <c r="D32" s="3"/>
      <c r="E32" s="3"/>
      <c r="F32" s="3"/>
      <c r="G32" s="3"/>
      <c r="H32" s="3"/>
    </row>
    <row r="33" spans="1:8" ht="15">
      <c r="A33" s="2" t="s">
        <v>12</v>
      </c>
      <c r="B33" s="3">
        <f>-12147-500</f>
        <v>-12647</v>
      </c>
      <c r="C33" s="3"/>
      <c r="D33" s="3">
        <v>-17580</v>
      </c>
      <c r="E33" s="3"/>
      <c r="F33" s="3">
        <v>-21541</v>
      </c>
      <c r="G33" s="3"/>
      <c r="H33" s="3">
        <v>-30695</v>
      </c>
    </row>
    <row r="34" spans="1:8" ht="15">
      <c r="A34" s="2"/>
      <c r="B34" s="4"/>
      <c r="C34" s="3"/>
      <c r="D34" s="4"/>
      <c r="E34" s="3"/>
      <c r="F34" s="4"/>
      <c r="G34" s="3"/>
      <c r="H34" s="4"/>
    </row>
    <row r="35" spans="1:8" ht="15">
      <c r="A35" s="2" t="s">
        <v>69</v>
      </c>
      <c r="B35" s="3">
        <f>B31+B33</f>
        <v>26150</v>
      </c>
      <c r="C35" s="3"/>
      <c r="D35" s="3">
        <f>D31+D33</f>
        <v>36072</v>
      </c>
      <c r="E35" s="3"/>
      <c r="F35" s="3">
        <f>F31+F33</f>
        <v>43803</v>
      </c>
      <c r="G35" s="3"/>
      <c r="H35" s="3">
        <f>H31+H33</f>
        <v>61663</v>
      </c>
    </row>
    <row r="36" spans="1:8" ht="15">
      <c r="A36" s="2"/>
      <c r="B36" s="3"/>
      <c r="C36" s="3"/>
      <c r="D36" s="3"/>
      <c r="E36" s="3"/>
      <c r="F36" s="3"/>
      <c r="G36" s="3"/>
      <c r="H36" s="3"/>
    </row>
    <row r="37" spans="1:8" ht="15">
      <c r="A37" s="2" t="s">
        <v>99</v>
      </c>
      <c r="B37" s="3">
        <v>-11</v>
      </c>
      <c r="C37" s="3"/>
      <c r="D37" s="3">
        <v>0</v>
      </c>
      <c r="E37" s="3"/>
      <c r="F37" s="3">
        <v>-11</v>
      </c>
      <c r="G37" s="3"/>
      <c r="H37" s="3">
        <v>0</v>
      </c>
    </row>
    <row r="38" spans="1:8" ht="15">
      <c r="A38" s="2"/>
      <c r="B38" s="4"/>
      <c r="C38" s="3"/>
      <c r="D38" s="4"/>
      <c r="E38" s="3"/>
      <c r="F38" s="4"/>
      <c r="G38" s="3"/>
      <c r="H38" s="4"/>
    </row>
    <row r="39" spans="1:8" ht="15.75" thickBot="1">
      <c r="A39" s="2" t="s">
        <v>100</v>
      </c>
      <c r="B39" s="26">
        <f>B35+B37</f>
        <v>26139</v>
      </c>
      <c r="C39" s="3"/>
      <c r="D39" s="26">
        <f>D35+D37</f>
        <v>36072</v>
      </c>
      <c r="E39" s="3"/>
      <c r="F39" s="26">
        <f>F35+F37</f>
        <v>43792</v>
      </c>
      <c r="G39" s="3"/>
      <c r="H39" s="26">
        <f>H35+H37</f>
        <v>61663</v>
      </c>
    </row>
    <row r="40" spans="1:8" ht="15.75" thickTop="1">
      <c r="A40" s="2"/>
      <c r="B40" s="3"/>
      <c r="C40" s="3"/>
      <c r="D40" s="3"/>
      <c r="E40" s="3"/>
      <c r="F40" s="3"/>
      <c r="G40" s="3"/>
      <c r="H40" s="3"/>
    </row>
    <row r="41" spans="1:8" ht="15">
      <c r="A41" s="2" t="s">
        <v>13</v>
      </c>
      <c r="B41" s="3"/>
      <c r="C41" s="3"/>
      <c r="D41" s="3"/>
      <c r="E41" s="3"/>
      <c r="F41" s="3"/>
      <c r="G41" s="3"/>
      <c r="H41" s="3"/>
    </row>
    <row r="42" spans="1:8" ht="15">
      <c r="A42" s="2" t="s">
        <v>14</v>
      </c>
      <c r="B42" s="23">
        <v>5.56</v>
      </c>
      <c r="C42" s="2"/>
      <c r="D42" s="23">
        <v>7.6</v>
      </c>
      <c r="E42" s="2"/>
      <c r="F42" s="48">
        <v>9.3</v>
      </c>
      <c r="G42" s="2"/>
      <c r="H42" s="23">
        <v>13.1</v>
      </c>
    </row>
    <row r="43" spans="1:8" ht="15.75" thickBot="1">
      <c r="A43" s="2"/>
      <c r="B43" s="5"/>
      <c r="C43" s="2"/>
      <c r="D43" s="5"/>
      <c r="E43" s="2"/>
      <c r="F43" s="5"/>
      <c r="G43" s="2"/>
      <c r="H43" s="5"/>
    </row>
    <row r="44" spans="1:8" ht="15.75" thickTop="1">
      <c r="A44" s="2" t="s">
        <v>15</v>
      </c>
      <c r="B44" s="2"/>
      <c r="C44" s="2"/>
      <c r="D44" s="2"/>
      <c r="E44" s="2"/>
      <c r="F44" s="2"/>
      <c r="G44" s="2"/>
      <c r="H44" s="2"/>
    </row>
    <row r="45" spans="1:8" ht="15.75" thickBot="1">
      <c r="A45" s="2" t="s">
        <v>14</v>
      </c>
      <c r="B45" s="24">
        <v>5.56</v>
      </c>
      <c r="C45" s="2"/>
      <c r="D45" s="24">
        <v>7.6</v>
      </c>
      <c r="E45" s="2"/>
      <c r="F45" s="52">
        <v>9.3</v>
      </c>
      <c r="G45" s="2"/>
      <c r="H45" s="24">
        <v>13.1</v>
      </c>
    </row>
    <row r="46" spans="1:8" ht="15.75" thickTop="1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s="9" customFormat="1" ht="15">
      <c r="A48" s="2" t="s">
        <v>16</v>
      </c>
      <c r="B48" s="2"/>
      <c r="C48" s="2"/>
      <c r="D48" s="2"/>
      <c r="E48" s="2"/>
      <c r="F48" s="2"/>
      <c r="G48" s="2"/>
      <c r="H48" s="2"/>
    </row>
    <row r="49" spans="1:8" s="9" customFormat="1" ht="15">
      <c r="A49" s="2" t="s">
        <v>88</v>
      </c>
      <c r="B49" s="3"/>
      <c r="C49" s="3"/>
      <c r="D49" s="3"/>
      <c r="E49" s="3"/>
      <c r="F49" s="3"/>
      <c r="G49" s="3"/>
      <c r="H49" s="3"/>
    </row>
    <row r="50" spans="1:8" ht="15">
      <c r="A50" s="2"/>
      <c r="B50" s="3"/>
      <c r="C50" s="3"/>
      <c r="D50" s="3"/>
      <c r="E50" s="3"/>
      <c r="F50" s="3"/>
      <c r="G50" s="3"/>
      <c r="H50" s="3"/>
    </row>
    <row r="51" spans="1:8" ht="15">
      <c r="A51" s="2"/>
      <c r="B51" s="3"/>
      <c r="C51" s="3"/>
      <c r="D51" s="3"/>
      <c r="E51" s="3"/>
      <c r="F51" s="3"/>
      <c r="G51" s="3"/>
      <c r="H51" s="3"/>
    </row>
    <row r="63" ht="12.75">
      <c r="D63" s="25"/>
    </row>
  </sheetData>
  <mergeCells count="3">
    <mergeCell ref="A3:H3"/>
    <mergeCell ref="A5:H5"/>
    <mergeCell ref="A6:H6"/>
  </mergeCells>
  <printOptions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Header>&amp;C&amp;"Arial Narrow,Bold"&amp;14NCB HOLDINGS BHD
&amp;"Arial Narrow,Regular"&amp;10Company No. 475221-K
(Incorporated in Malaysia)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workbookViewId="0" topLeftCell="A4">
      <selection activeCell="H52" sqref="H52"/>
    </sheetView>
  </sheetViews>
  <sheetFormatPr defaultColWidth="9.140625" defaultRowHeight="12.75"/>
  <cols>
    <col min="1" max="1" width="3.8515625" style="2" customWidth="1"/>
    <col min="2" max="2" width="42.28125" style="2" customWidth="1"/>
    <col min="3" max="3" width="3.00390625" style="3" customWidth="1"/>
    <col min="4" max="4" width="17.421875" style="3" customWidth="1"/>
    <col min="5" max="5" width="3.00390625" style="3" customWidth="1"/>
    <col min="6" max="6" width="16.7109375" style="2" customWidth="1"/>
    <col min="7" max="7" width="1.7109375" style="2" customWidth="1"/>
    <col min="8" max="8" width="5.8515625" style="0" customWidth="1"/>
    <col min="9" max="9" width="6.57421875" style="45" customWidth="1"/>
    <col min="10" max="16384" width="4.8515625" style="2" customWidth="1"/>
  </cols>
  <sheetData>
    <row r="1" spans="2:6" ht="18">
      <c r="B1" s="58"/>
      <c r="C1" s="58"/>
      <c r="D1" s="58"/>
      <c r="E1" s="58"/>
      <c r="F1" s="58"/>
    </row>
    <row r="2" spans="2:6" ht="18">
      <c r="B2" s="33"/>
      <c r="C2" s="33"/>
      <c r="D2" s="33"/>
      <c r="E2" s="33"/>
      <c r="F2" s="33"/>
    </row>
    <row r="3" spans="2:5" ht="15.75">
      <c r="B3" s="6"/>
      <c r="C3" s="7"/>
      <c r="D3" s="7"/>
      <c r="E3" s="7"/>
    </row>
    <row r="4" spans="2:6" ht="15.75" customHeight="1">
      <c r="B4" s="58" t="s">
        <v>76</v>
      </c>
      <c r="C4" s="58"/>
      <c r="D4" s="58"/>
      <c r="E4" s="58"/>
      <c r="F4" s="58"/>
    </row>
    <row r="5" spans="2:6" ht="15.75" customHeight="1">
      <c r="B5" s="58" t="s">
        <v>101</v>
      </c>
      <c r="C5" s="58"/>
      <c r="D5" s="58"/>
      <c r="E5" s="58"/>
      <c r="F5" s="58"/>
    </row>
    <row r="6" spans="2:5" ht="15.75">
      <c r="B6" s="6"/>
      <c r="C6" s="7"/>
      <c r="D6" s="7"/>
      <c r="E6" s="7"/>
    </row>
    <row r="7" spans="2:5" ht="15.75">
      <c r="B7" s="6"/>
      <c r="C7" s="7"/>
      <c r="D7" s="7"/>
      <c r="E7" s="7"/>
    </row>
    <row r="8" spans="2:6" ht="15.75">
      <c r="B8" s="6"/>
      <c r="C8" s="6"/>
      <c r="D8" s="7" t="s">
        <v>17</v>
      </c>
      <c r="E8" s="7"/>
      <c r="F8" s="7" t="s">
        <v>17</v>
      </c>
    </row>
    <row r="9" spans="2:6" ht="15.75">
      <c r="B9" s="6"/>
      <c r="C9" s="6"/>
      <c r="D9" s="8" t="s">
        <v>102</v>
      </c>
      <c r="E9" s="8"/>
      <c r="F9" s="8" t="s">
        <v>85</v>
      </c>
    </row>
    <row r="10" spans="2:6" ht="15.75">
      <c r="B10" s="6"/>
      <c r="C10" s="6"/>
      <c r="D10" s="7" t="s">
        <v>3</v>
      </c>
      <c r="E10" s="7"/>
      <c r="F10" s="7" t="s">
        <v>3</v>
      </c>
    </row>
    <row r="11" spans="3:6" ht="15">
      <c r="C11" s="2"/>
      <c r="F11" s="3"/>
    </row>
    <row r="12" spans="2:6" ht="15.75">
      <c r="B12" s="6" t="s">
        <v>44</v>
      </c>
      <c r="C12" s="6"/>
      <c r="F12" s="3"/>
    </row>
    <row r="13" spans="3:6" ht="15">
      <c r="C13" s="2"/>
      <c r="F13" s="3"/>
    </row>
    <row r="14" spans="2:9" ht="15">
      <c r="B14" s="2" t="s">
        <v>43</v>
      </c>
      <c r="C14" s="2"/>
      <c r="D14" s="3">
        <v>1010460</v>
      </c>
      <c r="F14" s="3">
        <v>1007026</v>
      </c>
      <c r="H14" s="57"/>
      <c r="I14" s="46"/>
    </row>
    <row r="15" spans="2:9" ht="15">
      <c r="B15" s="2" t="s">
        <v>18</v>
      </c>
      <c r="C15" s="2"/>
      <c r="D15" s="3">
        <v>158127</v>
      </c>
      <c r="F15" s="3">
        <v>168207</v>
      </c>
      <c r="H15" s="57"/>
      <c r="I15" s="46"/>
    </row>
    <row r="16" spans="2:9" ht="15">
      <c r="B16" s="2" t="s">
        <v>19</v>
      </c>
      <c r="C16" s="2"/>
      <c r="D16" s="3">
        <v>1019</v>
      </c>
      <c r="F16" s="3">
        <v>996</v>
      </c>
      <c r="H16" s="57"/>
      <c r="I16" s="46"/>
    </row>
    <row r="17" spans="2:9" ht="15">
      <c r="B17" s="2" t="s">
        <v>20</v>
      </c>
      <c r="C17" s="2"/>
      <c r="D17" s="3">
        <v>1401</v>
      </c>
      <c r="F17" s="3">
        <v>1401</v>
      </c>
      <c r="H17" s="57"/>
      <c r="I17" s="46"/>
    </row>
    <row r="18" spans="2:9" ht="15">
      <c r="B18" s="2" t="s">
        <v>81</v>
      </c>
      <c r="C18" s="2"/>
      <c r="D18" s="3">
        <v>7715</v>
      </c>
      <c r="F18" s="3">
        <v>8748</v>
      </c>
      <c r="H18" s="57"/>
      <c r="I18" s="46"/>
    </row>
    <row r="19" spans="2:9" ht="15">
      <c r="B19" s="2" t="s">
        <v>21</v>
      </c>
      <c r="C19" s="2"/>
      <c r="D19" s="3">
        <v>2448</v>
      </c>
      <c r="F19" s="3">
        <v>1954</v>
      </c>
      <c r="H19" s="57"/>
      <c r="I19" s="46"/>
    </row>
    <row r="20" spans="3:9" ht="15">
      <c r="C20" s="2"/>
      <c r="D20" s="15">
        <f>SUM(D14:D19)</f>
        <v>1181170</v>
      </c>
      <c r="E20" s="2"/>
      <c r="F20" s="15">
        <f>SUM(F14:F19)</f>
        <v>1188332</v>
      </c>
      <c r="I20" s="46"/>
    </row>
    <row r="21" spans="2:9" ht="15.75">
      <c r="B21" s="6" t="s">
        <v>22</v>
      </c>
      <c r="C21" s="6"/>
      <c r="D21" s="2"/>
      <c r="E21" s="2"/>
      <c r="I21" s="46"/>
    </row>
    <row r="22" spans="3:9" ht="15">
      <c r="C22" s="2"/>
      <c r="D22" s="2"/>
      <c r="E22" s="2"/>
      <c r="I22" s="46"/>
    </row>
    <row r="23" spans="2:9" ht="15">
      <c r="B23" s="2" t="s">
        <v>23</v>
      </c>
      <c r="C23" s="2"/>
      <c r="D23" s="28">
        <v>7242</v>
      </c>
      <c r="F23" s="28">
        <v>6551</v>
      </c>
      <c r="H23" s="57"/>
      <c r="I23" s="46"/>
    </row>
    <row r="24" spans="2:9" ht="15">
      <c r="B24" s="2" t="s">
        <v>24</v>
      </c>
      <c r="C24" s="2"/>
      <c r="D24" s="29">
        <f>136425+16053</f>
        <v>152478</v>
      </c>
      <c r="F24" s="29">
        <f>115873+11280+2873</f>
        <v>130026</v>
      </c>
      <c r="H24" s="57"/>
      <c r="I24" s="46"/>
    </row>
    <row r="25" spans="2:9" ht="15">
      <c r="B25" s="2" t="s">
        <v>25</v>
      </c>
      <c r="C25" s="2"/>
      <c r="D25" s="29">
        <v>488638</v>
      </c>
      <c r="F25" s="29">
        <v>488050</v>
      </c>
      <c r="H25" s="57"/>
      <c r="I25" s="46"/>
    </row>
    <row r="26" spans="3:9" ht="15">
      <c r="C26" s="2"/>
      <c r="D26" s="30"/>
      <c r="F26" s="30"/>
      <c r="H26" s="57"/>
      <c r="I26" s="46"/>
    </row>
    <row r="27" spans="3:9" ht="15">
      <c r="C27" s="2"/>
      <c r="D27" s="10">
        <f>SUM(D23:D26)</f>
        <v>648358</v>
      </c>
      <c r="E27" s="11"/>
      <c r="F27" s="10">
        <f>SUM(F23:F26)</f>
        <v>624627</v>
      </c>
      <c r="I27" s="46"/>
    </row>
    <row r="28" spans="3:9" ht="15">
      <c r="C28" s="2"/>
      <c r="D28" s="2"/>
      <c r="E28" s="2"/>
      <c r="I28" s="46"/>
    </row>
    <row r="29" spans="2:9" ht="15.75">
      <c r="B29" s="6" t="s">
        <v>26</v>
      </c>
      <c r="C29" s="6"/>
      <c r="F29" s="3"/>
      <c r="I29" s="46"/>
    </row>
    <row r="30" spans="3:9" ht="15">
      <c r="C30" s="2"/>
      <c r="F30" s="3"/>
      <c r="I30" s="46"/>
    </row>
    <row r="31" spans="2:9" ht="15">
      <c r="B31" s="2" t="s">
        <v>27</v>
      </c>
      <c r="C31" s="2"/>
      <c r="D31" s="28">
        <f>15916+136476+0</f>
        <v>152392</v>
      </c>
      <c r="F31" s="28">
        <f>18975+124122</f>
        <v>143097</v>
      </c>
      <c r="H31" s="57"/>
      <c r="I31" s="46"/>
    </row>
    <row r="32" spans="2:9" ht="15">
      <c r="B32" s="2" t="s">
        <v>103</v>
      </c>
      <c r="C32" s="2"/>
      <c r="D32" s="29">
        <v>2112</v>
      </c>
      <c r="F32" s="29">
        <v>0</v>
      </c>
      <c r="H32" s="57"/>
      <c r="I32" s="46"/>
    </row>
    <row r="33" spans="2:9" ht="15">
      <c r="B33" s="2" t="s">
        <v>104</v>
      </c>
      <c r="C33" s="2"/>
      <c r="D33" s="29">
        <v>16929</v>
      </c>
      <c r="F33" s="29">
        <v>0</v>
      </c>
      <c r="H33" s="57"/>
      <c r="I33" s="46"/>
    </row>
    <row r="34" spans="2:9" ht="15">
      <c r="B34" s="2" t="s">
        <v>28</v>
      </c>
      <c r="C34" s="2"/>
      <c r="D34" s="29">
        <v>-8274</v>
      </c>
      <c r="F34" s="29">
        <v>1059</v>
      </c>
      <c r="H34" s="57"/>
      <c r="I34" s="46"/>
    </row>
    <row r="35" spans="3:9" ht="15">
      <c r="C35" s="2"/>
      <c r="D35" s="21">
        <f>SUM(D28:D34)</f>
        <v>163159</v>
      </c>
      <c r="E35" s="13"/>
      <c r="F35" s="21">
        <f>SUM(F28:F34)</f>
        <v>144156</v>
      </c>
      <c r="I35" s="46"/>
    </row>
    <row r="36" spans="3:9" ht="15">
      <c r="C36" s="2"/>
      <c r="D36" s="13"/>
      <c r="F36" s="13"/>
      <c r="I36" s="46"/>
    </row>
    <row r="37" spans="2:9" ht="15.75">
      <c r="B37" s="6" t="s">
        <v>29</v>
      </c>
      <c r="C37" s="6"/>
      <c r="D37" s="13">
        <f>D27-D35</f>
        <v>485199</v>
      </c>
      <c r="E37" s="13"/>
      <c r="F37" s="13">
        <f>SUM(F27-F35)</f>
        <v>480471</v>
      </c>
      <c r="I37" s="46"/>
    </row>
    <row r="38" spans="3:9" ht="15">
      <c r="C38" s="2"/>
      <c r="F38" s="3"/>
      <c r="I38" s="46"/>
    </row>
    <row r="39" spans="3:9" ht="15.75" thickBot="1">
      <c r="C39" s="2"/>
      <c r="D39" s="14">
        <f>D20+D37</f>
        <v>1666369</v>
      </c>
      <c r="F39" s="14">
        <f>F20+F37</f>
        <v>1668803</v>
      </c>
      <c r="I39" s="46"/>
    </row>
    <row r="40" spans="3:9" ht="15">
      <c r="C40" s="2"/>
      <c r="F40" s="3"/>
      <c r="I40" s="46"/>
    </row>
    <row r="41" spans="2:9" s="6" customFormat="1" ht="15.75">
      <c r="B41" s="6" t="s">
        <v>30</v>
      </c>
      <c r="D41" s="7"/>
      <c r="E41" s="7"/>
      <c r="F41" s="7"/>
      <c r="H41"/>
      <c r="I41" s="46"/>
    </row>
    <row r="42" spans="3:9" ht="15">
      <c r="C42" s="2"/>
      <c r="F42" s="3"/>
      <c r="I42" s="46"/>
    </row>
    <row r="43" spans="2:9" ht="15">
      <c r="B43" s="2" t="s">
        <v>31</v>
      </c>
      <c r="C43" s="2"/>
      <c r="D43" s="3">
        <f>470253</f>
        <v>470253</v>
      </c>
      <c r="F43" s="3">
        <v>470142</v>
      </c>
      <c r="H43" s="57"/>
      <c r="I43" s="46"/>
    </row>
    <row r="44" spans="2:9" ht="15">
      <c r="B44" s="2" t="s">
        <v>32</v>
      </c>
      <c r="C44" s="2"/>
      <c r="D44" s="4">
        <f>'EQUITY CHANGE'!R31-'EQUITY CHANGE'!B31</f>
        <v>1080346</v>
      </c>
      <c r="F44" s="4">
        <v>1087174</v>
      </c>
      <c r="H44" s="57"/>
      <c r="I44" s="46"/>
    </row>
    <row r="45" spans="2:9" ht="15">
      <c r="B45" s="2" t="s">
        <v>33</v>
      </c>
      <c r="C45" s="2"/>
      <c r="D45" s="3">
        <f>SUM(D43:D44)</f>
        <v>1550599</v>
      </c>
      <c r="F45" s="3">
        <f>SUM(F43:F44)</f>
        <v>1557316</v>
      </c>
      <c r="I45" s="46"/>
    </row>
    <row r="46" spans="3:9" ht="15">
      <c r="C46" s="2"/>
      <c r="F46" s="3"/>
      <c r="I46" s="46"/>
    </row>
    <row r="47" spans="2:9" ht="15">
      <c r="B47" s="2" t="s">
        <v>99</v>
      </c>
      <c r="C47" s="2"/>
      <c r="D47" s="3">
        <v>2538</v>
      </c>
      <c r="F47" s="3">
        <v>0</v>
      </c>
      <c r="I47" s="46"/>
    </row>
    <row r="48" spans="3:9" ht="15">
      <c r="C48" s="2"/>
      <c r="F48" s="3"/>
      <c r="I48" s="46"/>
    </row>
    <row r="49" spans="2:9" ht="15">
      <c r="B49" s="2" t="s">
        <v>106</v>
      </c>
      <c r="C49" s="2"/>
      <c r="F49" s="3"/>
      <c r="I49" s="46"/>
    </row>
    <row r="50" spans="3:9" ht="3" customHeight="1">
      <c r="C50" s="2"/>
      <c r="F50" s="3"/>
      <c r="I50" s="46"/>
    </row>
    <row r="51" spans="2:9" ht="15">
      <c r="B51" s="2" t="s">
        <v>34</v>
      </c>
      <c r="C51" s="2"/>
      <c r="D51" s="28">
        <f>111232</f>
        <v>111232</v>
      </c>
      <c r="F51" s="28">
        <v>111487</v>
      </c>
      <c r="H51" s="57"/>
      <c r="I51" s="46"/>
    </row>
    <row r="52" spans="2:9" ht="15">
      <c r="B52" s="2" t="s">
        <v>105</v>
      </c>
      <c r="C52" s="2"/>
      <c r="D52" s="30">
        <v>2000</v>
      </c>
      <c r="F52" s="30">
        <v>0</v>
      </c>
      <c r="H52" s="57"/>
      <c r="I52" s="46"/>
    </row>
    <row r="53" spans="3:9" ht="15">
      <c r="C53" s="2"/>
      <c r="D53" s="21">
        <f>SUM(D51:D52)</f>
        <v>113232</v>
      </c>
      <c r="F53" s="21">
        <f>SUM(F51:F52)</f>
        <v>111487</v>
      </c>
      <c r="I53" s="46"/>
    </row>
    <row r="54" spans="3:9" ht="15">
      <c r="C54" s="2"/>
      <c r="F54" s="3"/>
      <c r="I54" s="46"/>
    </row>
    <row r="55" spans="3:9" ht="15.75" thickBot="1">
      <c r="C55" s="2"/>
      <c r="D55" s="14">
        <f>D45+D47+D53</f>
        <v>1666369</v>
      </c>
      <c r="F55" s="14">
        <f>F45+F47+F53</f>
        <v>1668803</v>
      </c>
      <c r="I55" s="46"/>
    </row>
    <row r="56" spans="3:9" ht="15">
      <c r="C56" s="2"/>
      <c r="D56" s="3">
        <f>D39-D55</f>
        <v>0</v>
      </c>
      <c r="I56" s="46"/>
    </row>
    <row r="58" ht="15">
      <c r="B58" s="2" t="s">
        <v>84</v>
      </c>
    </row>
    <row r="59" ht="15">
      <c r="B59" s="2" t="s">
        <v>89</v>
      </c>
    </row>
  </sheetData>
  <mergeCells count="3">
    <mergeCell ref="B1:F1"/>
    <mergeCell ref="B4:F4"/>
    <mergeCell ref="B5:F5"/>
  </mergeCells>
  <printOptions/>
  <pageMargins left="0.75" right="0.75" top="0.75" bottom="0.75" header="0.5" footer="0.5"/>
  <pageSetup fitToHeight="1" fitToWidth="1" horizontalDpi="300" verticalDpi="300" orientation="portrait" paperSize="9" scale="91" r:id="rId1"/>
  <headerFooter alignWithMargins="0">
    <oddHeader>&amp;C&amp;"Arial Narrow,Bold"&amp;14NCB HOLDINGS BHD&amp;"Arial,Regular"&amp;10
&amp;"Arial Narrow,Regular"Company No. 4765221-K
(Incorporated in Malaysia)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4"/>
  <sheetViews>
    <sheetView zoomScale="75" zoomScaleNormal="75" workbookViewId="0" topLeftCell="G28">
      <selection activeCell="A3" sqref="A3:IV3"/>
    </sheetView>
  </sheetViews>
  <sheetFormatPr defaultColWidth="9.140625" defaultRowHeight="12.75"/>
  <cols>
    <col min="1" max="1" width="40.7109375" style="17" customWidth="1"/>
    <col min="2" max="2" width="13.00390625" style="38" customWidth="1"/>
    <col min="3" max="3" width="0.85546875" style="38" customWidth="1"/>
    <col min="4" max="4" width="14.00390625" style="38" customWidth="1"/>
    <col min="5" max="5" width="0.85546875" style="38" customWidth="1"/>
    <col min="6" max="6" width="13.57421875" style="38" customWidth="1"/>
    <col min="7" max="7" width="0.85546875" style="38" customWidth="1"/>
    <col min="8" max="8" width="20.140625" style="38" customWidth="1"/>
    <col min="9" max="9" width="0.71875" style="38" customWidth="1"/>
    <col min="10" max="10" width="17.00390625" style="38" customWidth="1"/>
    <col min="11" max="11" width="0.71875" style="38" customWidth="1"/>
    <col min="12" max="12" width="18.57421875" style="38" customWidth="1"/>
    <col min="13" max="13" width="0.71875" style="38" customWidth="1"/>
    <col min="14" max="14" width="14.28125" style="38" customWidth="1"/>
    <col min="15" max="15" width="0.71875" style="38" customWidth="1"/>
    <col min="16" max="16" width="19.00390625" style="38" customWidth="1"/>
    <col min="17" max="17" width="0.71875" style="38" customWidth="1"/>
    <col min="18" max="18" width="15.140625" style="38" customWidth="1"/>
    <col min="19" max="16384" width="4.8515625" style="17" customWidth="1"/>
  </cols>
  <sheetData>
    <row r="3" spans="1:18" ht="18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8">
      <c r="A5" s="58" t="s">
        <v>90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8">
      <c r="A6" s="58" t="s">
        <v>112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8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8">
      <c r="A9" s="34"/>
      <c r="B9" s="59" t="s">
        <v>74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35"/>
      <c r="P9" s="49" t="s">
        <v>41</v>
      </c>
      <c r="Q9" s="35"/>
      <c r="R9" s="35"/>
    </row>
    <row r="10" spans="1:18" ht="18">
      <c r="A10" s="3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5"/>
      <c r="P10" s="37"/>
      <c r="Q10" s="35"/>
      <c r="R10" s="35"/>
    </row>
    <row r="11" spans="1:18" ht="18">
      <c r="A11" s="34"/>
      <c r="B11" s="50" t="s">
        <v>38</v>
      </c>
      <c r="C11" s="50"/>
      <c r="D11" s="50" t="s">
        <v>38</v>
      </c>
      <c r="E11" s="50"/>
      <c r="F11" s="50" t="s">
        <v>36</v>
      </c>
      <c r="G11" s="50"/>
      <c r="H11" s="50" t="s">
        <v>70</v>
      </c>
      <c r="I11" s="50"/>
      <c r="J11" s="50" t="s">
        <v>71</v>
      </c>
      <c r="K11" s="50"/>
      <c r="L11" s="50" t="s">
        <v>72</v>
      </c>
      <c r="M11" s="50"/>
      <c r="N11" s="50" t="s">
        <v>73</v>
      </c>
      <c r="O11" s="35"/>
      <c r="P11" s="50" t="s">
        <v>39</v>
      </c>
      <c r="Q11" s="35"/>
      <c r="R11" s="35"/>
    </row>
    <row r="12" spans="1:18" ht="18">
      <c r="A12" s="34"/>
      <c r="B12" s="50" t="s">
        <v>36</v>
      </c>
      <c r="C12" s="50"/>
      <c r="D12" s="50" t="s">
        <v>75</v>
      </c>
      <c r="E12" s="50"/>
      <c r="F12" s="50" t="s">
        <v>37</v>
      </c>
      <c r="G12" s="50"/>
      <c r="H12" s="50" t="s">
        <v>37</v>
      </c>
      <c r="I12" s="50"/>
      <c r="J12" s="50" t="s">
        <v>37</v>
      </c>
      <c r="K12" s="50"/>
      <c r="L12" s="50" t="s">
        <v>37</v>
      </c>
      <c r="M12" s="50"/>
      <c r="N12" s="50" t="s">
        <v>37</v>
      </c>
      <c r="O12" s="35"/>
      <c r="P12" s="50" t="s">
        <v>40</v>
      </c>
      <c r="Q12" s="35"/>
      <c r="R12" s="35" t="s">
        <v>35</v>
      </c>
    </row>
    <row r="13" spans="1:18" ht="18">
      <c r="A13" s="34"/>
      <c r="B13" s="50" t="s">
        <v>3</v>
      </c>
      <c r="C13" s="50"/>
      <c r="D13" s="50" t="s">
        <v>3</v>
      </c>
      <c r="E13" s="50"/>
      <c r="F13" s="50" t="s">
        <v>3</v>
      </c>
      <c r="G13" s="50"/>
      <c r="H13" s="50" t="s">
        <v>3</v>
      </c>
      <c r="I13" s="50"/>
      <c r="J13" s="50" t="s">
        <v>3</v>
      </c>
      <c r="K13" s="50"/>
      <c r="L13" s="50" t="s">
        <v>3</v>
      </c>
      <c r="M13" s="50"/>
      <c r="N13" s="50" t="s">
        <v>3</v>
      </c>
      <c r="O13" s="35"/>
      <c r="P13" s="50" t="s">
        <v>3</v>
      </c>
      <c r="Q13" s="35"/>
      <c r="R13" s="35" t="s">
        <v>3</v>
      </c>
    </row>
    <row r="14" ht="18">
      <c r="A14" s="17" t="s">
        <v>107</v>
      </c>
    </row>
    <row r="15" ht="18">
      <c r="A15" s="39" t="s">
        <v>108</v>
      </c>
    </row>
    <row r="16" ht="9.75" customHeight="1">
      <c r="A16" s="39"/>
    </row>
    <row r="17" spans="1:18" ht="18.75" customHeight="1">
      <c r="A17" s="17" t="s">
        <v>91</v>
      </c>
      <c r="B17" s="38">
        <v>470142</v>
      </c>
      <c r="D17" s="38">
        <v>138</v>
      </c>
      <c r="F17" s="38">
        <v>35259</v>
      </c>
      <c r="H17" s="38">
        <v>94469</v>
      </c>
      <c r="J17" s="38">
        <v>348</v>
      </c>
      <c r="L17" s="38">
        <v>1760</v>
      </c>
      <c r="N17" s="38">
        <v>66004</v>
      </c>
      <c r="P17" s="38">
        <v>889196</v>
      </c>
      <c r="R17" s="38">
        <f>SUM(B17:P17)</f>
        <v>1557316</v>
      </c>
    </row>
    <row r="18" ht="3.75" customHeight="1"/>
    <row r="19" ht="5.25" customHeight="1"/>
    <row r="20" spans="1:18" ht="21" customHeight="1">
      <c r="A20" s="17" t="s">
        <v>94</v>
      </c>
      <c r="B20" s="38">
        <v>111</v>
      </c>
      <c r="R20" s="38">
        <f>SUM(B20:P20)</f>
        <v>111</v>
      </c>
    </row>
    <row r="21" ht="5.25" customHeight="1"/>
    <row r="22" spans="1:18" ht="20.25" customHeight="1">
      <c r="A22" s="17" t="s">
        <v>95</v>
      </c>
      <c r="D22" s="38">
        <v>167</v>
      </c>
      <c r="R22" s="38">
        <f>SUM(B22:P22)</f>
        <v>167</v>
      </c>
    </row>
    <row r="23" ht="5.25" customHeight="1"/>
    <row r="24" spans="1:18" ht="18">
      <c r="A24" s="17" t="s">
        <v>77</v>
      </c>
      <c r="P24" s="38">
        <f>INCOME!F39</f>
        <v>43792</v>
      </c>
      <c r="R24" s="38">
        <f>SUM(B24:P24)</f>
        <v>43792</v>
      </c>
    </row>
    <row r="25" ht="3" customHeight="1">
      <c r="R25" s="38">
        <f>SUM(B25:P25)</f>
        <v>0</v>
      </c>
    </row>
    <row r="26" spans="1:18" ht="21" customHeight="1">
      <c r="A26" s="17" t="s">
        <v>115</v>
      </c>
      <c r="P26" s="38">
        <f>-33858</f>
        <v>-33858</v>
      </c>
      <c r="R26" s="38">
        <f>SUM(B26:P26)</f>
        <v>-33858</v>
      </c>
    </row>
    <row r="27" ht="5.25" customHeight="1"/>
    <row r="28" spans="1:18" ht="23.25" customHeight="1">
      <c r="A28" s="17" t="s">
        <v>116</v>
      </c>
      <c r="P28" s="38">
        <v>-16929</v>
      </c>
      <c r="R28" s="38">
        <f>SUM(B28:P28)</f>
        <v>-16929</v>
      </c>
    </row>
    <row r="29" spans="2:18" ht="13.5" customHeight="1">
      <c r="B29" s="40"/>
      <c r="D29" s="40"/>
      <c r="F29" s="40"/>
      <c r="H29" s="40"/>
      <c r="J29" s="40"/>
      <c r="L29" s="40"/>
      <c r="N29" s="40"/>
      <c r="P29" s="40"/>
      <c r="R29" s="40"/>
    </row>
    <row r="30" spans="2:18" ht="3.75" customHeight="1" hidden="1">
      <c r="B30" s="41"/>
      <c r="D30" s="40"/>
      <c r="F30" s="40"/>
      <c r="H30" s="40"/>
      <c r="J30" s="40"/>
      <c r="L30" s="40"/>
      <c r="N30" s="40"/>
      <c r="P30" s="40"/>
      <c r="R30" s="40"/>
    </row>
    <row r="31" spans="1:18" ht="18">
      <c r="A31" s="42" t="s">
        <v>109</v>
      </c>
      <c r="B31" s="38">
        <f>SUM(B17:B29)</f>
        <v>470253</v>
      </c>
      <c r="D31" s="38">
        <f>SUM(D17:D29)</f>
        <v>305</v>
      </c>
      <c r="F31" s="38">
        <f>SUM(F17:F29)</f>
        <v>35259</v>
      </c>
      <c r="H31" s="38">
        <f>SUM(H17:H29)</f>
        <v>94469</v>
      </c>
      <c r="J31" s="38">
        <f>SUM(J17:J29)</f>
        <v>348</v>
      </c>
      <c r="L31" s="38">
        <f>SUM(L17:L29)</f>
        <v>1760</v>
      </c>
      <c r="M31" s="38">
        <f>SUM(M17:M29)</f>
        <v>0</v>
      </c>
      <c r="N31" s="38">
        <f>SUM(N17:N29)</f>
        <v>66004</v>
      </c>
      <c r="O31" s="38">
        <f>SUM(O17:O29)</f>
        <v>0</v>
      </c>
      <c r="P31" s="38">
        <f>SUM(P17:P29)</f>
        <v>882201</v>
      </c>
      <c r="R31" s="38">
        <f>SUM(R17:R29)</f>
        <v>1550599</v>
      </c>
    </row>
    <row r="32" spans="2:18" ht="6" customHeight="1" thickBot="1">
      <c r="B32" s="43"/>
      <c r="D32" s="43"/>
      <c r="F32" s="43"/>
      <c r="H32" s="43"/>
      <c r="J32" s="43"/>
      <c r="L32" s="43"/>
      <c r="N32" s="43"/>
      <c r="P32" s="43"/>
      <c r="R32" s="43"/>
    </row>
    <row r="33" ht="18.75" thickTop="1"/>
    <row r="34" ht="18">
      <c r="A34" s="17" t="s">
        <v>107</v>
      </c>
    </row>
    <row r="35" ht="18">
      <c r="A35" s="39" t="s">
        <v>110</v>
      </c>
    </row>
    <row r="36" ht="19.5" customHeight="1">
      <c r="A36" s="39"/>
    </row>
    <row r="37" spans="1:18" ht="18">
      <c r="A37" s="17" t="s">
        <v>82</v>
      </c>
      <c r="B37" s="38">
        <v>470062</v>
      </c>
      <c r="D37" s="38">
        <v>17</v>
      </c>
      <c r="F37" s="38">
        <v>35259</v>
      </c>
      <c r="H37" s="38">
        <v>119045</v>
      </c>
      <c r="J37" s="38">
        <v>332</v>
      </c>
      <c r="L37" s="38">
        <v>1760</v>
      </c>
      <c r="N37" s="38">
        <v>66004</v>
      </c>
      <c r="P37" s="38">
        <v>834259</v>
      </c>
      <c r="R37" s="38">
        <f>SUM(B37:P37)</f>
        <v>1526738</v>
      </c>
    </row>
    <row r="38" ht="3.75" customHeight="1"/>
    <row r="39" ht="10.5" customHeight="1"/>
    <row r="40" ht="3.75" customHeight="1"/>
    <row r="41" spans="1:18" ht="18">
      <c r="A41" s="17" t="s">
        <v>77</v>
      </c>
      <c r="P41" s="38">
        <f>INCOME!H39</f>
        <v>61663</v>
      </c>
      <c r="R41" s="38">
        <f>SUM(B41:P41)</f>
        <v>61663</v>
      </c>
    </row>
    <row r="42" ht="2.25" customHeight="1"/>
    <row r="43" ht="3.75" customHeight="1"/>
    <row r="44" spans="1:18" ht="20.25" customHeight="1">
      <c r="A44" s="17" t="s">
        <v>113</v>
      </c>
      <c r="P44" s="38">
        <v>-27076</v>
      </c>
      <c r="R44" s="38">
        <f>SUM(B44:P44)</f>
        <v>-27076</v>
      </c>
    </row>
    <row r="45" ht="4.5" customHeight="1"/>
    <row r="46" spans="1:18" ht="20.25" customHeight="1">
      <c r="A46" s="17" t="s">
        <v>114</v>
      </c>
      <c r="P46" s="38">
        <v>-16922</v>
      </c>
      <c r="R46" s="38">
        <f>SUM(B46:P46)</f>
        <v>-16922</v>
      </c>
    </row>
    <row r="47" ht="3.75" customHeight="1"/>
    <row r="48" ht="8.25" customHeight="1"/>
    <row r="49" spans="2:18" ht="3.75" customHeight="1">
      <c r="B49" s="40"/>
      <c r="D49" s="40"/>
      <c r="F49" s="40"/>
      <c r="H49" s="40"/>
      <c r="J49" s="40"/>
      <c r="L49" s="40"/>
      <c r="N49" s="40"/>
      <c r="P49" s="40"/>
      <c r="R49" s="40"/>
    </row>
    <row r="50" spans="2:4" ht="7.5" customHeight="1">
      <c r="B50" s="41"/>
      <c r="D50" s="41"/>
    </row>
    <row r="51" spans="1:18" ht="18">
      <c r="A51" s="42" t="s">
        <v>111</v>
      </c>
      <c r="B51" s="38">
        <f>SUM(B37:B41)</f>
        <v>470062</v>
      </c>
      <c r="D51" s="38">
        <f>SUM(D37:D41)</f>
        <v>17</v>
      </c>
      <c r="F51" s="38">
        <f>SUM(F37:F41)</f>
        <v>35259</v>
      </c>
      <c r="H51" s="38">
        <f>SUM(H37:H41)</f>
        <v>119045</v>
      </c>
      <c r="J51" s="38">
        <f>SUM(J37:J41)</f>
        <v>332</v>
      </c>
      <c r="L51" s="38">
        <f>SUM(L37:L41)</f>
        <v>1760</v>
      </c>
      <c r="N51" s="38">
        <f>SUM(N37:N48)</f>
        <v>66004</v>
      </c>
      <c r="P51" s="38">
        <f>SUM(P37:P48)</f>
        <v>851924</v>
      </c>
      <c r="R51" s="38">
        <f>SUM(R37:R48)</f>
        <v>1544403</v>
      </c>
    </row>
    <row r="52" spans="2:18" ht="6" customHeight="1" thickBot="1">
      <c r="B52" s="43"/>
      <c r="D52" s="43"/>
      <c r="F52" s="43"/>
      <c r="H52" s="43"/>
      <c r="J52" s="43"/>
      <c r="L52" s="43"/>
      <c r="N52" s="43"/>
      <c r="P52" s="43"/>
      <c r="R52" s="43"/>
    </row>
    <row r="53" ht="18.75" thickTop="1"/>
    <row r="54" ht="18">
      <c r="A54" s="17" t="s">
        <v>92</v>
      </c>
    </row>
  </sheetData>
  <mergeCells count="4">
    <mergeCell ref="A3:R3"/>
    <mergeCell ref="A5:R5"/>
    <mergeCell ref="A6:R6"/>
    <mergeCell ref="B9:N9"/>
  </mergeCells>
  <printOptions/>
  <pageMargins left="0.51" right="0.5" top="0.5" bottom="0.5" header="0.5" footer="0.5"/>
  <pageSetup fitToHeight="1" fitToWidth="1" horizontalDpi="300" verticalDpi="300" orientation="landscape" paperSize="9" scale="72" r:id="rId1"/>
  <headerFooter alignWithMargins="0">
    <oddHeader>&amp;C&amp;"Arial Narrow,Bold"&amp;14NCB HOLDINGS BHD
&amp;"Arial Narrow,Regular"&amp;10Company No. 475221-K
(Incorporated in Malaysia)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47">
      <selection activeCell="E34" sqref="E34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60.28125" style="0" customWidth="1"/>
    <col min="4" max="4" width="1.57421875" style="16" customWidth="1"/>
    <col min="5" max="5" width="15.8515625" style="0" customWidth="1"/>
    <col min="6" max="6" width="0.85546875" style="16" customWidth="1"/>
    <col min="7" max="7" width="15.421875" style="0" customWidth="1"/>
  </cols>
  <sheetData>
    <row r="1" spans="1:6" ht="18">
      <c r="A1" s="58"/>
      <c r="B1" s="58"/>
      <c r="C1" s="58"/>
      <c r="D1" s="58"/>
      <c r="E1" s="58"/>
      <c r="F1" s="58"/>
    </row>
    <row r="2" spans="1:3" ht="18">
      <c r="A2" s="17"/>
      <c r="B2" s="17"/>
      <c r="C2" s="17"/>
    </row>
    <row r="3" spans="1:6" ht="18">
      <c r="A3" s="58" t="s">
        <v>45</v>
      </c>
      <c r="B3" s="58"/>
      <c r="C3" s="58"/>
      <c r="D3" s="58"/>
      <c r="E3" s="58"/>
      <c r="F3" s="58"/>
    </row>
    <row r="4" spans="1:6" ht="18">
      <c r="A4" s="58" t="s">
        <v>117</v>
      </c>
      <c r="B4" s="58"/>
      <c r="C4" s="58"/>
      <c r="D4" s="58"/>
      <c r="E4" s="58"/>
      <c r="F4" s="58"/>
    </row>
    <row r="5" spans="4:6" ht="12.75">
      <c r="D5"/>
      <c r="E5" s="16"/>
      <c r="F5"/>
    </row>
    <row r="6" spans="4:6" ht="12.75">
      <c r="D6"/>
      <c r="E6" s="16"/>
      <c r="F6"/>
    </row>
    <row r="7" spans="4:6" ht="12.75">
      <c r="D7"/>
      <c r="E7" s="16"/>
      <c r="F7"/>
    </row>
    <row r="8" spans="4:6" ht="12.75">
      <c r="D8"/>
      <c r="E8" s="16"/>
      <c r="F8"/>
    </row>
    <row r="9" spans="4:7" ht="15.75">
      <c r="D9"/>
      <c r="E9" s="18" t="s">
        <v>118</v>
      </c>
      <c r="F9"/>
      <c r="G9" s="18" t="s">
        <v>118</v>
      </c>
    </row>
    <row r="10" spans="5:7" s="2" customFormat="1" ht="15.75">
      <c r="E10" s="18" t="s">
        <v>67</v>
      </c>
      <c r="F10" s="6"/>
      <c r="G10" s="18" t="s">
        <v>67</v>
      </c>
    </row>
    <row r="11" spans="5:7" s="2" customFormat="1" ht="15.75">
      <c r="E11" s="22">
        <v>38533</v>
      </c>
      <c r="F11" s="6"/>
      <c r="G11" s="22">
        <v>38168</v>
      </c>
    </row>
    <row r="12" spans="5:7" s="2" customFormat="1" ht="15.75">
      <c r="E12" s="18" t="s">
        <v>46</v>
      </c>
      <c r="F12" s="6"/>
      <c r="G12" s="18" t="s">
        <v>46</v>
      </c>
    </row>
    <row r="13" s="2" customFormat="1" ht="15">
      <c r="E13" s="19"/>
    </row>
    <row r="14" spans="1:6" s="2" customFormat="1" ht="15.75">
      <c r="A14" s="6" t="s">
        <v>47</v>
      </c>
      <c r="B14" s="6"/>
      <c r="C14" s="6"/>
      <c r="D14" s="6"/>
      <c r="E14" s="3"/>
      <c r="F14" s="12"/>
    </row>
    <row r="15" spans="5:6" s="2" customFormat="1" ht="15">
      <c r="E15" s="3"/>
      <c r="F15" s="12"/>
    </row>
    <row r="16" spans="2:7" s="2" customFormat="1" ht="15.75">
      <c r="B16" s="6" t="s">
        <v>11</v>
      </c>
      <c r="C16" s="6"/>
      <c r="D16" s="6"/>
      <c r="E16" s="3">
        <f>INCOME!F31</f>
        <v>65344</v>
      </c>
      <c r="F16" s="12"/>
      <c r="G16" s="31">
        <v>92358</v>
      </c>
    </row>
    <row r="17" spans="2:7" s="2" customFormat="1" ht="15">
      <c r="B17" s="2" t="s">
        <v>62</v>
      </c>
      <c r="E17" s="3"/>
      <c r="F17" s="12"/>
      <c r="G17" s="31"/>
    </row>
    <row r="18" spans="3:7" s="2" customFormat="1" ht="15">
      <c r="C18" s="2" t="s">
        <v>48</v>
      </c>
      <c r="E18" s="3">
        <f>61659+11453-41652</f>
        <v>31460</v>
      </c>
      <c r="F18" s="12"/>
      <c r="G18" s="31">
        <v>25032</v>
      </c>
    </row>
    <row r="19" spans="3:7" s="2" customFormat="1" ht="15">
      <c r="C19" s="2" t="s">
        <v>49</v>
      </c>
      <c r="E19" s="4">
        <f>-6501+22</f>
        <v>-6479</v>
      </c>
      <c r="F19" s="12"/>
      <c r="G19" s="32">
        <v>-6208</v>
      </c>
    </row>
    <row r="20" spans="2:7" s="2" customFormat="1" ht="15.75">
      <c r="B20" s="6" t="s">
        <v>50</v>
      </c>
      <c r="C20" s="6"/>
      <c r="D20" s="6"/>
      <c r="E20" s="3">
        <f>SUM(E16:E19)</f>
        <v>90325</v>
      </c>
      <c r="F20" s="12"/>
      <c r="G20" s="3">
        <f>SUM(G16:G19)</f>
        <v>111182</v>
      </c>
    </row>
    <row r="21" spans="5:7" s="2" customFormat="1" ht="15">
      <c r="E21" s="3"/>
      <c r="F21" s="12"/>
      <c r="G21" s="31"/>
    </row>
    <row r="22" spans="2:7" s="2" customFormat="1" ht="15">
      <c r="B22" s="2" t="s">
        <v>51</v>
      </c>
      <c r="E22" s="3">
        <f>22452-691</f>
        <v>21761</v>
      </c>
      <c r="F22" s="12"/>
      <c r="G22" s="31">
        <v>4193</v>
      </c>
    </row>
    <row r="23" spans="2:7" s="2" customFormat="1" ht="15">
      <c r="B23" s="2" t="s">
        <v>52</v>
      </c>
      <c r="E23" s="4">
        <f>(-2112-9295-16929)</f>
        <v>-28336</v>
      </c>
      <c r="F23" s="12"/>
      <c r="G23" s="32">
        <v>-2194</v>
      </c>
    </row>
    <row r="24" spans="2:7" s="2" customFormat="1" ht="15.75">
      <c r="B24" s="6" t="s">
        <v>60</v>
      </c>
      <c r="E24" s="13">
        <f>SUM(E20:E23)</f>
        <v>83750</v>
      </c>
      <c r="F24" s="12"/>
      <c r="G24" s="13">
        <f>SUM(G20:G23)</f>
        <v>113181</v>
      </c>
    </row>
    <row r="25" spans="2:7" s="2" customFormat="1" ht="15">
      <c r="B25" s="2" t="s">
        <v>79</v>
      </c>
      <c r="E25" s="13">
        <v>-21956</v>
      </c>
      <c r="F25" s="12"/>
      <c r="G25" s="31">
        <v>-11389</v>
      </c>
    </row>
    <row r="26" spans="5:7" s="2" customFormat="1" ht="15">
      <c r="E26" s="21">
        <f>SUM(E24:E25)</f>
        <v>61794</v>
      </c>
      <c r="F26" s="12"/>
      <c r="G26" s="21">
        <f>SUM(G24:G25)</f>
        <v>101792</v>
      </c>
    </row>
    <row r="27" spans="5:7" s="2" customFormat="1" ht="15">
      <c r="E27" s="3"/>
      <c r="F27" s="12"/>
      <c r="G27" s="31"/>
    </row>
    <row r="28" spans="1:7" s="2" customFormat="1" ht="15.75">
      <c r="A28" s="6" t="s">
        <v>53</v>
      </c>
      <c r="B28" s="6"/>
      <c r="C28" s="6"/>
      <c r="D28" s="6"/>
      <c r="E28" s="3"/>
      <c r="F28" s="12"/>
      <c r="G28" s="31"/>
    </row>
    <row r="29" spans="5:7" s="2" customFormat="1" ht="15">
      <c r="E29" s="3"/>
      <c r="F29" s="12"/>
      <c r="G29" s="31"/>
    </row>
    <row r="30" spans="5:7" s="2" customFormat="1" ht="15">
      <c r="E30" s="3"/>
      <c r="F30" s="12"/>
      <c r="G30" s="31"/>
    </row>
    <row r="31" spans="2:7" s="2" customFormat="1" ht="15">
      <c r="B31" s="2" t="s">
        <v>20</v>
      </c>
      <c r="E31" s="3">
        <f>3434-10080+23-1033+494+2000-255-59591+41652-4103</f>
        <v>-27459</v>
      </c>
      <c r="F31" s="12"/>
      <c r="G31" s="31">
        <v>-8155</v>
      </c>
    </row>
    <row r="32" spans="2:7" s="2" customFormat="1" ht="15">
      <c r="B32" s="2" t="s">
        <v>63</v>
      </c>
      <c r="E32" s="21">
        <f>E31</f>
        <v>-27459</v>
      </c>
      <c r="F32" s="12">
        <v>104561</v>
      </c>
      <c r="G32" s="21">
        <f>G31</f>
        <v>-8155</v>
      </c>
    </row>
    <row r="33" spans="5:7" s="2" customFormat="1" ht="15">
      <c r="E33" s="3"/>
      <c r="F33" s="12"/>
      <c r="G33" s="31"/>
    </row>
    <row r="34" spans="1:7" s="2" customFormat="1" ht="15.75">
      <c r="A34" s="6" t="s">
        <v>54</v>
      </c>
      <c r="B34" s="6"/>
      <c r="C34" s="6"/>
      <c r="D34" s="6"/>
      <c r="E34" s="3"/>
      <c r="F34" s="12"/>
      <c r="G34" s="31"/>
    </row>
    <row r="35" spans="5:7" s="2" customFormat="1" ht="15">
      <c r="E35" s="3"/>
      <c r="F35" s="12"/>
      <c r="G35" s="31"/>
    </row>
    <row r="36" spans="2:7" s="2" customFormat="1" ht="15" hidden="1">
      <c r="B36" s="2" t="s">
        <v>55</v>
      </c>
      <c r="E36" s="3">
        <v>0</v>
      </c>
      <c r="F36" s="12"/>
      <c r="G36" s="31">
        <v>0</v>
      </c>
    </row>
    <row r="37" spans="2:7" s="2" customFormat="1" ht="15">
      <c r="B37" s="2" t="s">
        <v>119</v>
      </c>
      <c r="E37" s="3">
        <v>111</v>
      </c>
      <c r="F37" s="12"/>
      <c r="G37" s="31">
        <v>0</v>
      </c>
    </row>
    <row r="38" spans="2:7" s="2" customFormat="1" ht="15">
      <c r="B38" s="2" t="s">
        <v>86</v>
      </c>
      <c r="E38" s="3">
        <v>0</v>
      </c>
      <c r="F38" s="12"/>
      <c r="G38" s="31">
        <v>0</v>
      </c>
    </row>
    <row r="39" spans="2:7" s="2" customFormat="1" ht="15">
      <c r="B39" s="2" t="s">
        <v>83</v>
      </c>
      <c r="E39" s="3">
        <v>-33858</v>
      </c>
      <c r="F39" s="12"/>
      <c r="G39" s="31">
        <v>-27076</v>
      </c>
    </row>
    <row r="40" spans="2:7" s="2" customFormat="1" ht="15">
      <c r="B40" s="2" t="s">
        <v>56</v>
      </c>
      <c r="E40" s="21">
        <f>SUM(E36:E39)</f>
        <v>-33747</v>
      </c>
      <c r="F40" s="12"/>
      <c r="G40" s="21">
        <f>SUM(G36:G39)</f>
        <v>-27076</v>
      </c>
    </row>
    <row r="41" spans="5:7" s="2" customFormat="1" ht="15">
      <c r="E41" s="3"/>
      <c r="F41" s="12"/>
      <c r="G41" s="31"/>
    </row>
    <row r="42" spans="1:7" s="2" customFormat="1" ht="15.75">
      <c r="A42" s="6" t="s">
        <v>64</v>
      </c>
      <c r="B42" s="6"/>
      <c r="C42" s="6"/>
      <c r="D42" s="6"/>
      <c r="E42" s="3">
        <f>E32+E40+E26</f>
        <v>588</v>
      </c>
      <c r="F42" s="12"/>
      <c r="G42" s="3">
        <f>G32+G40+G26</f>
        <v>66561</v>
      </c>
    </row>
    <row r="43" spans="1:7" s="2" customFormat="1" ht="15.75">
      <c r="A43" s="6" t="s">
        <v>68</v>
      </c>
      <c r="B43" s="6"/>
      <c r="C43" s="6"/>
      <c r="D43" s="6"/>
      <c r="E43" s="3">
        <v>0</v>
      </c>
      <c r="F43" s="12"/>
      <c r="G43" s="31">
        <v>0</v>
      </c>
    </row>
    <row r="44" spans="1:7" s="2" customFormat="1" ht="15.75">
      <c r="A44" s="6" t="s">
        <v>57</v>
      </c>
      <c r="B44" s="6"/>
      <c r="C44" s="6"/>
      <c r="D44" s="6"/>
      <c r="E44" s="3">
        <v>488050</v>
      </c>
      <c r="F44" s="12"/>
      <c r="G44" s="31">
        <v>402754</v>
      </c>
    </row>
    <row r="45" spans="1:7" s="2" customFormat="1" ht="16.5" thickBot="1">
      <c r="A45" s="6" t="s">
        <v>65</v>
      </c>
      <c r="B45" s="6"/>
      <c r="C45" s="6"/>
      <c r="D45" s="6"/>
      <c r="E45" s="14">
        <f>SUM(E42:E44)</f>
        <v>488638</v>
      </c>
      <c r="F45" s="12"/>
      <c r="G45" s="14">
        <f>SUM(G42:G44)</f>
        <v>469315</v>
      </c>
    </row>
    <row r="46" spans="5:7" s="2" customFormat="1" ht="15">
      <c r="E46" s="3"/>
      <c r="F46" s="12"/>
      <c r="G46" s="31"/>
    </row>
    <row r="47" spans="1:6" s="2" customFormat="1" ht="15">
      <c r="A47" s="2" t="s">
        <v>78</v>
      </c>
      <c r="E47" s="53"/>
      <c r="F47" s="12"/>
    </row>
    <row r="48" spans="5:7" s="2" customFormat="1" ht="15">
      <c r="E48" s="3"/>
      <c r="F48" s="12"/>
      <c r="G48" s="31"/>
    </row>
    <row r="49" spans="2:7" s="2" customFormat="1" ht="15">
      <c r="B49" s="2" t="s">
        <v>58</v>
      </c>
      <c r="E49" s="3">
        <v>25793</v>
      </c>
      <c r="F49" s="12"/>
      <c r="G49" s="31">
        <v>49433</v>
      </c>
    </row>
    <row r="50" spans="2:7" s="2" customFormat="1" ht="15">
      <c r="B50" s="2" t="s">
        <v>59</v>
      </c>
      <c r="E50" s="3">
        <v>462845</v>
      </c>
      <c r="F50" s="12"/>
      <c r="G50" s="31">
        <v>419882</v>
      </c>
    </row>
    <row r="51" spans="5:7" s="2" customFormat="1" ht="15.75" thickBot="1">
      <c r="E51" s="14">
        <f>SUM(E49:E50)</f>
        <v>488638</v>
      </c>
      <c r="F51" s="12"/>
      <c r="G51" s="14">
        <f>SUM(G49:G50)</f>
        <v>469315</v>
      </c>
    </row>
    <row r="52" spans="4:6" ht="12.75">
      <c r="D52"/>
      <c r="E52" s="1"/>
      <c r="F52" s="20"/>
    </row>
    <row r="53" spans="1:6" ht="15">
      <c r="A53" s="2" t="s">
        <v>61</v>
      </c>
      <c r="B53" s="2"/>
      <c r="C53" s="2"/>
      <c r="D53" s="2"/>
      <c r="E53" s="3"/>
      <c r="F53" s="20"/>
    </row>
    <row r="54" spans="1:6" ht="15">
      <c r="A54" s="2" t="s">
        <v>93</v>
      </c>
      <c r="B54" s="2"/>
      <c r="C54" s="2"/>
      <c r="D54" s="2"/>
      <c r="E54" s="3"/>
      <c r="F54" s="20"/>
    </row>
    <row r="55" spans="4:6" ht="12.75">
      <c r="D55"/>
      <c r="E55" s="16"/>
      <c r="F55"/>
    </row>
    <row r="56" spans="5:8" ht="12.75">
      <c r="E56" s="27">
        <f>E45-E51</f>
        <v>0</v>
      </c>
      <c r="G56" s="27">
        <f>G45-G51</f>
        <v>0</v>
      </c>
      <c r="H56" s="47"/>
    </row>
    <row r="58" ht="12.75">
      <c r="C58" s="44"/>
    </row>
  </sheetData>
  <mergeCells count="3">
    <mergeCell ref="A1:F1"/>
    <mergeCell ref="A3:F3"/>
    <mergeCell ref="A4:F4"/>
  </mergeCells>
  <printOptions/>
  <pageMargins left="0.75" right="0.75" top="1" bottom="1" header="0.5" footer="0.5"/>
  <pageSetup fitToHeight="1" fitToWidth="1" horizontalDpi="300" verticalDpi="300" orientation="portrait" paperSize="9" scale="87" r:id="rId1"/>
  <headerFooter alignWithMargins="0">
    <oddHeader>&amp;C&amp;"Arial Narrow,Bold"&amp;14NCB HOLDINGS BHD&amp;"Arial,Regular"
&amp;"Arial Narrow,Regular"&amp;10Company No. 475221-K
(Incorporated in Malaysia)&amp;"Arial,Regular"
</oddHead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NORTHPORT (MALAYSIA)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NORTHPORT</dc:creator>
  <cp:keywords/>
  <dc:description/>
  <cp:lastModifiedBy>NMB</cp:lastModifiedBy>
  <cp:lastPrinted>2005-08-12T08:29:47Z</cp:lastPrinted>
  <dcterms:created xsi:type="dcterms:W3CDTF">2002-10-14T00:06:59Z</dcterms:created>
  <dcterms:modified xsi:type="dcterms:W3CDTF">2004-10-08T04:16:48Z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